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PERATOR SID (Sistem Informasi Desa)\"/>
    </mc:Choice>
  </mc:AlternateContent>
  <bookViews>
    <workbookView xWindow="0" yWindow="0" windowWidth="15708" windowHeight="7752"/>
  </bookViews>
  <sheets>
    <sheet name="DRAF APBDES Bangbang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" i="1" l="1"/>
  <c r="M44" i="1"/>
  <c r="M47" i="1"/>
  <c r="M36" i="1"/>
  <c r="F38" i="1"/>
  <c r="F39" i="1" s="1"/>
  <c r="M32" i="1"/>
  <c r="D4" i="1"/>
  <c r="A7" i="1"/>
  <c r="A8" i="1" s="1"/>
  <c r="A9" i="1" s="1"/>
  <c r="A10" i="1" s="1"/>
  <c r="A11" i="1" s="1"/>
  <c r="A12" i="1" s="1"/>
  <c r="D6" i="1"/>
  <c r="A3" i="1" l="1"/>
  <c r="D44" i="1" l="1"/>
  <c r="I8" i="1" s="1"/>
  <c r="D32" i="1"/>
  <c r="I7" i="1" s="1"/>
  <c r="L3" i="1"/>
  <c r="F40" i="1"/>
  <c r="F41" i="1" l="1"/>
  <c r="F42" i="1" s="1"/>
  <c r="F43" i="1" s="1"/>
  <c r="I23" i="1"/>
  <c r="I5" i="1" s="1"/>
  <c r="Q8" i="1" l="1"/>
  <c r="J8" i="1" s="1"/>
  <c r="A44" i="1" s="1"/>
  <c r="Q7" i="1"/>
  <c r="J7" i="1" s="1"/>
  <c r="A32" i="1" s="1"/>
  <c r="Q10" i="1"/>
  <c r="O16" i="1" l="1"/>
  <c r="O23" i="1"/>
  <c r="I6" i="1" s="1"/>
  <c r="D23" i="1"/>
  <c r="I4" i="1" s="1"/>
  <c r="F3" i="1" l="1"/>
  <c r="Q5" i="1" s="1"/>
  <c r="J5" i="1" s="1"/>
  <c r="Q4" i="1" l="1"/>
  <c r="J4" i="1" s="1"/>
  <c r="A23" i="1" s="1"/>
  <c r="Q6" i="1"/>
  <c r="J6" i="1" l="1"/>
  <c r="L23" i="1" s="1"/>
  <c r="Q9" i="1"/>
  <c r="F23" i="1"/>
</calcChain>
</file>

<file path=xl/sharedStrings.xml><?xml version="1.0" encoding="utf-8"?>
<sst xmlns="http://schemas.openxmlformats.org/spreadsheetml/2006/main" count="140" uniqueCount="66">
  <si>
    <t>PENDAPATAN DESA</t>
  </si>
  <si>
    <t>Dana Desa</t>
  </si>
  <si>
    <t>Bagi Hasil Pajak</t>
  </si>
  <si>
    <t>Bagi Hasil Retribusi</t>
  </si>
  <si>
    <t>Alokasi Dana Desa</t>
  </si>
  <si>
    <t>Bantuan Keuangan Provinsi</t>
  </si>
  <si>
    <t>:</t>
  </si>
  <si>
    <t>Bantuan Keuangan Kabupaten</t>
  </si>
  <si>
    <t>BELANJA DESA</t>
  </si>
  <si>
    <t>Pendapatan Asli Desa</t>
  </si>
  <si>
    <t>BIDANG PENYELENGGARAAN PEMERINTAHAN DESA</t>
  </si>
  <si>
    <t>BIDANG PELAKSANAAN PEMBANGUNAN DESA</t>
  </si>
  <si>
    <t>BIDANG PEMBINAAN KEMASYARAKATAN</t>
  </si>
  <si>
    <t>BIDANG PEMBERDAYAAN MASYARAKAT</t>
  </si>
  <si>
    <t>Bidang Penyelenggaraan Pemerintahan Desa</t>
  </si>
  <si>
    <t>Bidang Pelaksanaan Pembangunan Desa</t>
  </si>
  <si>
    <t>Bidang Pembinaan Kemasyarakatan</t>
  </si>
  <si>
    <t>Bidang Pemberdayaan Masyarakat</t>
  </si>
  <si>
    <t>PEMBIAYAAN DESA</t>
  </si>
  <si>
    <t>Pendapatan Lain-Lain</t>
  </si>
  <si>
    <t xml:space="preserve">PENGELUARAN PEMBIAYAAN </t>
  </si>
  <si>
    <t>Penyertaan Modal Desa pada BUM Desa</t>
  </si>
  <si>
    <t>PEMBIAYAAN NETTO</t>
  </si>
  <si>
    <t>Penyediaan Sarana dan Prasarana Pemerintahan Desa</t>
  </si>
  <si>
    <t>Pengelolaan Administrasi Kependudukan, Pencatatan Sipil, Statistik dan Kearsipan</t>
  </si>
  <si>
    <t>Penyelenggaraan Tata Praja Pemerintahan, Perencanaan, Keuangan dan Pelaporan</t>
  </si>
  <si>
    <t>Pendidikan</t>
  </si>
  <si>
    <t>Kesehatan</t>
  </si>
  <si>
    <t>Pekerjaan Umum dan Penataan Ruang</t>
  </si>
  <si>
    <t>Perhubungan, Komunikasi dan Informatika</t>
  </si>
  <si>
    <t>Kebudayaan dan Keagamaan</t>
  </si>
  <si>
    <t>Kepemudaan dan Olah Raga</t>
  </si>
  <si>
    <t>Kelembagaan Masyarakat</t>
  </si>
  <si>
    <t>Pertanian dan Peternakan</t>
  </si>
  <si>
    <t>Peningkatan Kapasitas Aparatur Desa</t>
  </si>
  <si>
    <t>Penyelenggaraan Belanja Siltap, Tunjangan dan Operasional Pemerintahan Desa</t>
  </si>
  <si>
    <t>Kegiatan penyelenggaraan PAUD/TK(bantuan honor pengajar,pakaian)</t>
  </si>
  <si>
    <t>Kegiatan Penyelenggaraan Posyandu (Posyandu, Kelas Ibu Hamil, Senam Lansia, Insentif Kader Posyandu)</t>
  </si>
  <si>
    <t>Kegiatan Pemeliharaan Jalan Desa</t>
  </si>
  <si>
    <t xml:space="preserve">      www.bangbang.desa.id</t>
  </si>
  <si>
    <t>desa.bangbang03@gmail.com</t>
  </si>
  <si>
    <t>(03665) 501743</t>
  </si>
  <si>
    <t>Bidang Penanggulangan Bencana, Darurat dan Mendesak Desa</t>
  </si>
  <si>
    <t>Pendapatan Lain-lain</t>
  </si>
  <si>
    <t>Kegiatan Penyelenggaraan Desa Siaga Kesehatan</t>
  </si>
  <si>
    <t>Kegiatan Pembinaan PKK</t>
  </si>
  <si>
    <t>Kegiatan Pemeliharaan Saluran Irigasi Tersier/Sederhana</t>
  </si>
  <si>
    <t>Penanggulangan Bencana</t>
  </si>
  <si>
    <t>Pemerintah Bangbang</t>
  </si>
  <si>
    <t>Hasil Usaha Desa</t>
  </si>
  <si>
    <t>Pendapatan Transfer</t>
  </si>
  <si>
    <t>Bagi Hasil Pajak Dan Retribusi</t>
  </si>
  <si>
    <t>Kawasan Pemukiman</t>
  </si>
  <si>
    <t>Keadaan Mendesak</t>
  </si>
  <si>
    <t>Kegiatan penyusunan, pendataan, dan pemutakhiran profil desa</t>
  </si>
  <si>
    <t>Kegiatan penyelenggaraan musyawarah desa lainnya (musdus, rembug desa)</t>
  </si>
  <si>
    <t>Kegiatan penyusunan dokumen perencanaan desa (RPJMDesa/RKPDesa)</t>
  </si>
  <si>
    <t>Kegiatan pengelolaan perpustakaan milik desa</t>
  </si>
  <si>
    <t>BIDANG PENANGGULANGAN BENCANA, DARURAT DAN MENDESAK DESA</t>
  </si>
  <si>
    <t>Kegiatan Penanggulangan Bencana</t>
  </si>
  <si>
    <t>Kegiatan Keadaan Mendesak</t>
  </si>
  <si>
    <t>Kegiatan Pembangunan/Rehabilitasi/Peningkatan/Pengadaan/Sarana/Prasarana/Alat Peraga</t>
  </si>
  <si>
    <t>Kegiatan Penyelenggaraan Informasi Publik Desa (Poster, Baliho, Dll)</t>
  </si>
  <si>
    <t>Kegiatan Pembangunan/Rehabilitasi/Peningkatan/Pengadaan Sarana Prasarana Kepemudaan &amp; Olahraga Milik Desa</t>
  </si>
  <si>
    <t>RINCIAN PENGGUNAAN DANA DESA (DDS) TAHUN ANGGARAN 2022</t>
  </si>
  <si>
    <t>PENERIMAAN PEMBIAYAAN (SILPA TAHUN 2021):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</si>
</sst>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p&quot;* #,##0_);_(&quot;Rp&quot;* \(#,##0\);_(&quot;Rp&quot;* &quot;-&quot;_);_(@_)"/>
    <numFmt numFmtId="165" formatCode="_(* #,##0_);_(* \(#,##0\);_(* &quot;-&quot;_);_(@_)"/>
    <numFmt numFmtId="167" formatCode="_(&quot;Rp&quot;* #,##0.00_);_(&quot;Rp&quot;* \(#,##0.00\);_(&quot;Rp&quot;* &quot;-&quot;_);_(@_)"/>
    <numFmt numFmtId="168" formatCode="_(* #,##0.00_);_(* \(#,##0.00\);_(* &quot;-&quot;_);_(@_)"/>
    <numFmt numFmtId="169" formatCode="_-[$Rp-421]* #,##0.00_-;\-[$Rp-421]* #,##0.00_-;_-[$Rp-421]* &quot;-&quot;??_-;_-@_-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203">
    <xf numFmtId="0" fontId="0" fillId="0" borderId="0" xfId="0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167" fontId="3" fillId="6" borderId="9" xfId="1" applyNumberFormat="1" applyFont="1" applyFill="1" applyBorder="1" applyAlignment="1">
      <alignment vertical="center"/>
    </xf>
    <xf numFmtId="167" fontId="3" fillId="6" borderId="20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6" borderId="1" xfId="0" applyFont="1" applyFill="1" applyBorder="1" applyAlignment="1">
      <alignment vertical="center" wrapText="1"/>
    </xf>
    <xf numFmtId="167" fontId="3" fillId="6" borderId="1" xfId="0" applyNumberFormat="1" applyFont="1" applyFill="1" applyBorder="1" applyAlignment="1">
      <alignment vertical="center"/>
    </xf>
    <xf numFmtId="10" fontId="3" fillId="3" borderId="9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64" fontId="3" fillId="0" borderId="4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7" fontId="3" fillId="6" borderId="1" xfId="1" applyNumberFormat="1" applyFont="1" applyFill="1" applyBorder="1" applyAlignment="1">
      <alignment vertical="center"/>
    </xf>
    <xf numFmtId="164" fontId="3" fillId="6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 wrapText="1"/>
    </xf>
    <xf numFmtId="167" fontId="3" fillId="6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167" fontId="3" fillId="6" borderId="9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6" borderId="11" xfId="0" applyFont="1" applyFill="1" applyBorder="1" applyAlignment="1">
      <alignment horizontal="center" vertical="center"/>
    </xf>
    <xf numFmtId="167" fontId="5" fillId="6" borderId="20" xfId="1" applyNumberFormat="1" applyFont="1" applyFill="1" applyBorder="1" applyAlignment="1">
      <alignment vertical="center"/>
    </xf>
    <xf numFmtId="167" fontId="3" fillId="6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7" fontId="3" fillId="6" borderId="7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/>
    </xf>
    <xf numFmtId="164" fontId="3" fillId="4" borderId="4" xfId="1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4" fontId="3" fillId="4" borderId="0" xfId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164" fontId="3" fillId="4" borderId="12" xfId="1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0" fontId="3" fillId="5" borderId="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0" xfId="3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0" fontId="5" fillId="6" borderId="15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vertical="center" wrapText="1"/>
    </xf>
    <xf numFmtId="0" fontId="5" fillId="6" borderId="16" xfId="0" applyFont="1" applyFill="1" applyBorder="1" applyAlignment="1">
      <alignment horizontal="center" vertical="center"/>
    </xf>
    <xf numFmtId="167" fontId="5" fillId="6" borderId="17" xfId="1" applyNumberFormat="1" applyFont="1" applyFill="1" applyBorder="1" applyAlignment="1">
      <alignment vertical="center"/>
    </xf>
    <xf numFmtId="10" fontId="5" fillId="6" borderId="15" xfId="2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4" borderId="0" xfId="3" applyFill="1" applyBorder="1" applyAlignment="1">
      <alignment vertical="center"/>
    </xf>
    <xf numFmtId="167" fontId="3" fillId="6" borderId="25" xfId="0" applyNumberFormat="1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10" fontId="3" fillId="8" borderId="40" xfId="0" applyNumberFormat="1" applyFont="1" applyFill="1" applyBorder="1" applyAlignment="1">
      <alignment vertical="center"/>
    </xf>
    <xf numFmtId="167" fontId="3" fillId="6" borderId="37" xfId="0" applyNumberFormat="1" applyFont="1" applyFill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0" fontId="3" fillId="7" borderId="9" xfId="0" applyNumberFormat="1" applyFont="1" applyFill="1" applyBorder="1" applyAlignment="1">
      <alignment vertical="center"/>
    </xf>
    <xf numFmtId="10" fontId="3" fillId="2" borderId="20" xfId="0" applyNumberFormat="1" applyFont="1" applyFill="1" applyBorder="1" applyAlignment="1">
      <alignment vertical="center"/>
    </xf>
    <xf numFmtId="167" fontId="10" fillId="6" borderId="19" xfId="0" applyNumberFormat="1" applyFont="1" applyFill="1" applyBorder="1" applyAlignment="1">
      <alignment vertical="center" wrapText="1"/>
    </xf>
    <xf numFmtId="167" fontId="5" fillId="6" borderId="17" xfId="1" applyNumberFormat="1" applyFont="1" applyFill="1" applyBorder="1" applyAlignment="1">
      <alignment horizontal="center" vertical="center"/>
    </xf>
    <xf numFmtId="167" fontId="3" fillId="6" borderId="0" xfId="1" applyNumberFormat="1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left" vertical="center" wrapText="1"/>
    </xf>
    <xf numFmtId="0" fontId="3" fillId="6" borderId="37" xfId="0" applyFont="1" applyFill="1" applyBorder="1" applyAlignment="1">
      <alignment horizontal="left" vertical="center" wrapText="1"/>
    </xf>
    <xf numFmtId="0" fontId="3" fillId="6" borderId="25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167" fontId="3" fillId="6" borderId="34" xfId="1" applyNumberFormat="1" applyFont="1" applyFill="1" applyBorder="1" applyAlignment="1">
      <alignment horizontal="center" vertical="center"/>
    </xf>
    <xf numFmtId="167" fontId="3" fillId="6" borderId="38" xfId="1" applyNumberFormat="1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169" fontId="3" fillId="6" borderId="26" xfId="4" applyNumberFormat="1" applyFont="1" applyFill="1" applyBorder="1" applyAlignment="1">
      <alignment horizontal="center" vertical="center"/>
    </xf>
    <xf numFmtId="169" fontId="3" fillId="6" borderId="19" xfId="4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center" vertical="center"/>
    </xf>
    <xf numFmtId="167" fontId="3" fillId="6" borderId="35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 wrapText="1"/>
    </xf>
    <xf numFmtId="167" fontId="8" fillId="6" borderId="2" xfId="0" applyNumberFormat="1" applyFont="1" applyFill="1" applyBorder="1" applyAlignment="1">
      <alignment horizontal="center" vertical="center" wrapText="1"/>
    </xf>
    <xf numFmtId="167" fontId="8" fillId="6" borderId="19" xfId="0" applyNumberFormat="1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/>
    </xf>
    <xf numFmtId="167" fontId="8" fillId="6" borderId="2" xfId="0" applyNumberFormat="1" applyFont="1" applyFill="1" applyBorder="1" applyAlignment="1">
      <alignment horizontal="center" vertical="center"/>
    </xf>
    <xf numFmtId="167" fontId="8" fillId="6" borderId="19" xfId="0" applyNumberFormat="1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left" vertical="center" wrapText="1"/>
    </xf>
    <xf numFmtId="164" fontId="5" fillId="6" borderId="18" xfId="0" applyNumberFormat="1" applyFont="1" applyFill="1" applyBorder="1" applyAlignment="1">
      <alignment horizontal="left" vertical="center"/>
    </xf>
    <xf numFmtId="164" fontId="5" fillId="6" borderId="2" xfId="0" applyNumberFormat="1" applyFont="1" applyFill="1" applyBorder="1" applyAlignment="1">
      <alignment horizontal="left" vertical="center"/>
    </xf>
    <xf numFmtId="164" fontId="5" fillId="6" borderId="19" xfId="0" applyNumberFormat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67" fontId="10" fillId="6" borderId="18" xfId="0" applyNumberFormat="1" applyFont="1" applyFill="1" applyBorder="1" applyAlignment="1">
      <alignment horizontal="center" vertical="center" wrapText="1"/>
    </xf>
    <xf numFmtId="167" fontId="10" fillId="6" borderId="2" xfId="0" applyNumberFormat="1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left" vertical="center"/>
    </xf>
    <xf numFmtId="0" fontId="5" fillId="6" borderId="29" xfId="0" applyFont="1" applyFill="1" applyBorder="1" applyAlignment="1">
      <alignment horizontal="left" vertical="center"/>
    </xf>
    <xf numFmtId="167" fontId="3" fillId="6" borderId="1" xfId="1" applyNumberFormat="1" applyFont="1" applyFill="1" applyBorder="1" applyAlignment="1">
      <alignment horizontal="center" vertical="center"/>
    </xf>
    <xf numFmtId="167" fontId="3" fillId="6" borderId="9" xfId="1" applyNumberFormat="1" applyFont="1" applyFill="1" applyBorder="1" applyAlignment="1">
      <alignment horizontal="center" vertical="center"/>
    </xf>
    <xf numFmtId="167" fontId="10" fillId="6" borderId="30" xfId="1" applyNumberFormat="1" applyFont="1" applyFill="1" applyBorder="1" applyAlignment="1">
      <alignment horizontal="center" vertical="center"/>
    </xf>
    <xf numFmtId="167" fontId="10" fillId="6" borderId="35" xfId="1" applyNumberFormat="1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vertical="center" wrapText="1"/>
    </xf>
    <xf numFmtId="0" fontId="3" fillId="6" borderId="30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27" xfId="0" applyFont="1" applyFill="1" applyBorder="1" applyAlignment="1">
      <alignment horizontal="left" vertical="center"/>
    </xf>
    <xf numFmtId="167" fontId="5" fillId="6" borderId="16" xfId="1" applyNumberFormat="1" applyFont="1" applyFill="1" applyBorder="1" applyAlignment="1">
      <alignment horizontal="center" vertical="center"/>
    </xf>
    <xf numFmtId="167" fontId="5" fillId="6" borderId="17" xfId="1" applyNumberFormat="1" applyFont="1" applyFill="1" applyBorder="1" applyAlignment="1">
      <alignment horizontal="center" vertical="center"/>
    </xf>
    <xf numFmtId="167" fontId="3" fillId="6" borderId="25" xfId="1" applyNumberFormat="1" applyFont="1" applyFill="1" applyBorder="1" applyAlignment="1">
      <alignment horizontal="center" vertical="center"/>
    </xf>
    <xf numFmtId="167" fontId="3" fillId="6" borderId="37" xfId="1" applyNumberFormat="1" applyFont="1" applyFill="1" applyBorder="1" applyAlignment="1">
      <alignment horizontal="center" vertical="center"/>
    </xf>
    <xf numFmtId="167" fontId="3" fillId="6" borderId="0" xfId="1" applyNumberFormat="1" applyFont="1" applyFill="1" applyBorder="1" applyAlignment="1">
      <alignment horizontal="center" vertical="center"/>
    </xf>
    <xf numFmtId="169" fontId="3" fillId="0" borderId="26" xfId="0" applyNumberFormat="1" applyFont="1" applyBorder="1" applyAlignment="1">
      <alignment horizontal="center" vertical="center" wrapText="1"/>
    </xf>
    <xf numFmtId="169" fontId="3" fillId="0" borderId="19" xfId="0" applyNumberFormat="1" applyFont="1" applyBorder="1" applyAlignment="1">
      <alignment horizontal="center" vertical="center" wrapText="1"/>
    </xf>
    <xf numFmtId="169" fontId="10" fillId="0" borderId="26" xfId="0" applyNumberFormat="1" applyFont="1" applyBorder="1" applyAlignment="1">
      <alignment horizontal="center" vertical="center" wrapText="1"/>
    </xf>
    <xf numFmtId="169" fontId="10" fillId="0" borderId="19" xfId="0" applyNumberFormat="1" applyFont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167" fontId="10" fillId="6" borderId="1" xfId="1" applyNumberFormat="1" applyFont="1" applyFill="1" applyBorder="1" applyAlignment="1">
      <alignment vertical="center"/>
    </xf>
    <xf numFmtId="167" fontId="6" fillId="0" borderId="0" xfId="1" applyNumberFormat="1" applyFont="1" applyBorder="1" applyAlignment="1">
      <alignment horizontal="left" vertical="center"/>
    </xf>
    <xf numFmtId="169" fontId="3" fillId="0" borderId="0" xfId="4" applyNumberFormat="1" applyFont="1" applyBorder="1" applyAlignment="1">
      <alignment vertical="center"/>
    </xf>
    <xf numFmtId="167" fontId="6" fillId="0" borderId="1" xfId="1" applyNumberFormat="1" applyFont="1" applyBorder="1" applyAlignment="1">
      <alignment horizontal="left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167" fontId="3" fillId="6" borderId="26" xfId="1" applyNumberFormat="1" applyFont="1" applyFill="1" applyBorder="1" applyAlignment="1">
      <alignment horizontal="center" vertical="center"/>
    </xf>
    <xf numFmtId="167" fontId="3" fillId="6" borderId="19" xfId="1" applyNumberFormat="1" applyFont="1" applyFill="1" applyBorder="1" applyAlignment="1">
      <alignment horizontal="center" vertical="center"/>
    </xf>
    <xf numFmtId="167" fontId="3" fillId="6" borderId="32" xfId="1" applyNumberFormat="1" applyFont="1" applyFill="1" applyBorder="1" applyAlignment="1">
      <alignment horizontal="center" vertical="center"/>
    </xf>
    <xf numFmtId="167" fontId="3" fillId="6" borderId="49" xfId="1" applyNumberFormat="1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0" fontId="11" fillId="0" borderId="0" xfId="2" applyNumberFormat="1" applyFont="1" applyFill="1" applyAlignment="1">
      <alignment vertical="center"/>
    </xf>
    <xf numFmtId="10" fontId="11" fillId="0" borderId="0" xfId="0" applyNumberFormat="1" applyFont="1" applyFill="1" applyAlignment="1">
      <alignment vertical="center"/>
    </xf>
    <xf numFmtId="168" fontId="11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</cellXfs>
  <cellStyles count="5">
    <cellStyle name="Comma [0]" xfId="4" builtinId="6"/>
    <cellStyle name="Currency [0]" xfId="1" builtinId="7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19</xdr:row>
      <xdr:rowOff>47625</xdr:rowOff>
    </xdr:from>
    <xdr:to>
      <xdr:col>3</xdr:col>
      <xdr:colOff>285750</xdr:colOff>
      <xdr:row>21</xdr:row>
      <xdr:rowOff>205653</xdr:rowOff>
    </xdr:to>
    <xdr:sp macro="" textlink="">
      <xdr:nvSpPr>
        <xdr:cNvPr id="25" name="Flowchart: Terminator 24"/>
        <xdr:cNvSpPr/>
      </xdr:nvSpPr>
      <xdr:spPr>
        <a:xfrm>
          <a:off x="1043420" y="11759045"/>
          <a:ext cx="1883353" cy="547688"/>
        </a:xfrm>
        <a:prstGeom prst="flowChartTerminator">
          <a:avLst/>
        </a:prstGeom>
        <a:solidFill>
          <a:srgbClr val="0070C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837045</xdr:colOff>
      <xdr:row>19</xdr:row>
      <xdr:rowOff>15875</xdr:rowOff>
    </xdr:from>
    <xdr:to>
      <xdr:col>8</xdr:col>
      <xdr:colOff>868795</xdr:colOff>
      <xdr:row>21</xdr:row>
      <xdr:rowOff>238125</xdr:rowOff>
    </xdr:to>
    <xdr:sp macro="" textlink="">
      <xdr:nvSpPr>
        <xdr:cNvPr id="26" name="Flowchart: Terminator 25"/>
        <xdr:cNvSpPr/>
      </xdr:nvSpPr>
      <xdr:spPr>
        <a:xfrm>
          <a:off x="6227329" y="11727295"/>
          <a:ext cx="1882631" cy="611910"/>
        </a:xfrm>
        <a:prstGeom prst="flowChartTerminator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539750</xdr:colOff>
      <xdr:row>19</xdr:row>
      <xdr:rowOff>31749</xdr:rowOff>
    </xdr:from>
    <xdr:to>
      <xdr:col>14</xdr:col>
      <xdr:colOff>412750</xdr:colOff>
      <xdr:row>21</xdr:row>
      <xdr:rowOff>238125</xdr:rowOff>
    </xdr:to>
    <xdr:sp macro="" textlink="">
      <xdr:nvSpPr>
        <xdr:cNvPr id="27" name="Flowchart: Terminator 26"/>
        <xdr:cNvSpPr/>
      </xdr:nvSpPr>
      <xdr:spPr>
        <a:xfrm>
          <a:off x="11049722" y="11743169"/>
          <a:ext cx="1886238" cy="596036"/>
        </a:xfrm>
        <a:prstGeom prst="flowChartTerminato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507999</xdr:colOff>
      <xdr:row>30</xdr:row>
      <xdr:rowOff>69792</xdr:rowOff>
    </xdr:from>
    <xdr:to>
      <xdr:col>3</xdr:col>
      <xdr:colOff>349249</xdr:colOff>
      <xdr:row>30</xdr:row>
      <xdr:rowOff>692727</xdr:rowOff>
    </xdr:to>
    <xdr:sp macro="" textlink="">
      <xdr:nvSpPr>
        <xdr:cNvPr id="28" name="Flowchart: Terminator 27"/>
        <xdr:cNvSpPr/>
      </xdr:nvSpPr>
      <xdr:spPr>
        <a:xfrm>
          <a:off x="1027544" y="16099934"/>
          <a:ext cx="1962728" cy="622935"/>
        </a:xfrm>
        <a:prstGeom prst="flowChartTerminator">
          <a:avLst/>
        </a:prstGeom>
        <a:solidFill>
          <a:schemeClr val="accent4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oneCell">
    <xdr:from>
      <xdr:col>0</xdr:col>
      <xdr:colOff>31751</xdr:colOff>
      <xdr:row>52</xdr:row>
      <xdr:rowOff>47626</xdr:rowOff>
    </xdr:from>
    <xdr:to>
      <xdr:col>1</xdr:col>
      <xdr:colOff>79376</xdr:colOff>
      <xdr:row>54</xdr:row>
      <xdr:rowOff>139702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1" y="23145751"/>
          <a:ext cx="571500" cy="476250"/>
        </a:xfrm>
        <a:prstGeom prst="rect">
          <a:avLst/>
        </a:prstGeom>
      </xdr:spPr>
    </xdr:pic>
    <xdr:clientData/>
  </xdr:twoCellAnchor>
  <xdr:twoCellAnchor editAs="oneCell">
    <xdr:from>
      <xdr:col>3</xdr:col>
      <xdr:colOff>1222674</xdr:colOff>
      <xdr:row>52</xdr:row>
      <xdr:rowOff>23364</xdr:rowOff>
    </xdr:from>
    <xdr:to>
      <xdr:col>4</xdr:col>
      <xdr:colOff>8565</xdr:colOff>
      <xdr:row>54</xdr:row>
      <xdr:rowOff>141678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514" y="22613789"/>
          <a:ext cx="511174" cy="513691"/>
        </a:xfrm>
        <a:prstGeom prst="rect">
          <a:avLst/>
        </a:prstGeom>
      </xdr:spPr>
    </xdr:pic>
    <xdr:clientData/>
  </xdr:twoCellAnchor>
  <xdr:twoCellAnchor editAs="oneCell">
    <xdr:from>
      <xdr:col>6</xdr:col>
      <xdr:colOff>1095375</xdr:colOff>
      <xdr:row>52</xdr:row>
      <xdr:rowOff>47625</xdr:rowOff>
    </xdr:from>
    <xdr:to>
      <xdr:col>6</xdr:col>
      <xdr:colOff>1606147</xdr:colOff>
      <xdr:row>54</xdr:row>
      <xdr:rowOff>174223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5" y="23145750"/>
          <a:ext cx="510772" cy="510772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158750</xdr:colOff>
      <xdr:row>52</xdr:row>
      <xdr:rowOff>62641</xdr:rowOff>
    </xdr:from>
    <xdr:to>
      <xdr:col>10</xdr:col>
      <xdr:colOff>20444</xdr:colOff>
      <xdr:row>54</xdr:row>
      <xdr:rowOff>180974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3160766"/>
          <a:ext cx="488950" cy="502507"/>
        </a:xfrm>
        <a:prstGeom prst="rect">
          <a:avLst/>
        </a:prstGeom>
      </xdr:spPr>
    </xdr:pic>
    <xdr:clientData/>
  </xdr:twoCellAnchor>
  <xdr:twoCellAnchor>
    <xdr:from>
      <xdr:col>1</xdr:col>
      <xdr:colOff>108856</xdr:colOff>
      <xdr:row>41</xdr:row>
      <xdr:rowOff>190498</xdr:rowOff>
    </xdr:from>
    <xdr:to>
      <xdr:col>2</xdr:col>
      <xdr:colOff>190499</xdr:colOff>
      <xdr:row>42</xdr:row>
      <xdr:rowOff>394605</xdr:rowOff>
    </xdr:to>
    <xdr:sp macro="" textlink="">
      <xdr:nvSpPr>
        <xdr:cNvPr id="24" name="Flowchart: Terminator 23"/>
        <xdr:cNvSpPr/>
      </xdr:nvSpPr>
      <xdr:spPr>
        <a:xfrm>
          <a:off x="639535" y="22900819"/>
          <a:ext cx="1973035" cy="666750"/>
        </a:xfrm>
        <a:prstGeom prst="flowChartTermina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.bangbang03@gmail.com" TargetMode="External"/><Relationship Id="rId1" Type="http://schemas.openxmlformats.org/officeDocument/2006/relationships/hyperlink" Target="http://www.peninjoan.desa.id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showGridLines="0" tabSelected="1" zoomScale="70" zoomScaleNormal="70" workbookViewId="0">
      <selection activeCell="D15" sqref="D15"/>
    </sheetView>
  </sheetViews>
  <sheetFormatPr defaultColWidth="3.44140625" defaultRowHeight="14.4" x14ac:dyDescent="0.3"/>
  <cols>
    <col min="1" max="1" width="7.88671875" style="10" customWidth="1"/>
    <col min="2" max="2" width="28.44140625" style="16" customWidth="1"/>
    <col min="3" max="3" width="3.44140625" style="10"/>
    <col min="4" max="4" width="26" style="17" customWidth="1"/>
    <col min="5" max="5" width="7.44140625" style="10" customWidth="1"/>
    <col min="6" max="6" width="7.88671875" style="10" customWidth="1"/>
    <col min="7" max="7" width="24.88671875" style="10" customWidth="1"/>
    <col min="8" max="8" width="2.88671875" style="10" customWidth="1"/>
    <col min="9" max="9" width="23.5546875" style="10" customWidth="1"/>
    <col min="10" max="10" width="9.44140625" style="10" customWidth="1"/>
    <col min="11" max="11" width="13.77734375" style="10" customWidth="1"/>
    <col min="12" max="12" width="8.88671875" style="10" customWidth="1"/>
    <col min="13" max="13" width="26.6640625" style="10" customWidth="1"/>
    <col min="14" max="14" width="3.44140625" style="10" customWidth="1"/>
    <col min="15" max="15" width="21.33203125" style="10" customWidth="1"/>
    <col min="16" max="16" width="3.44140625" style="10"/>
    <col min="17" max="17" width="37.109375" style="196" customWidth="1"/>
    <col min="18" max="16384" width="3.44140625" style="10"/>
  </cols>
  <sheetData>
    <row r="1" spans="1:17" ht="15" thickBot="1" x14ac:dyDescent="0.35">
      <c r="A1" s="18"/>
      <c r="B1" s="19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43"/>
    </row>
    <row r="2" spans="1:17" s="9" customFormat="1" ht="75" customHeight="1" x14ac:dyDescent="0.3">
      <c r="A2" s="123" t="s">
        <v>0</v>
      </c>
      <c r="B2" s="124"/>
      <c r="C2" s="124"/>
      <c r="D2" s="125"/>
      <c r="E2" s="41"/>
      <c r="F2" s="141" t="s">
        <v>8</v>
      </c>
      <c r="G2" s="142"/>
      <c r="H2" s="142"/>
      <c r="I2" s="142"/>
      <c r="J2" s="143"/>
      <c r="K2" s="41"/>
      <c r="L2" s="129" t="s">
        <v>18</v>
      </c>
      <c r="M2" s="130"/>
      <c r="N2" s="130"/>
      <c r="O2" s="131"/>
      <c r="Q2" s="197"/>
    </row>
    <row r="3" spans="1:17" s="34" customFormat="1" ht="73.5" customHeight="1" x14ac:dyDescent="0.3">
      <c r="A3" s="126">
        <f>D4+D6</f>
        <v>2501327700</v>
      </c>
      <c r="B3" s="127"/>
      <c r="C3" s="127"/>
      <c r="D3" s="128"/>
      <c r="E3" s="42"/>
      <c r="F3" s="132">
        <f>SUM(I4:I9)</f>
        <v>2392517099.5299997</v>
      </c>
      <c r="G3" s="133"/>
      <c r="H3" s="133"/>
      <c r="I3" s="133"/>
      <c r="J3" s="134"/>
      <c r="K3" s="42"/>
      <c r="L3" s="132">
        <f>SUM(O5:O12)</f>
        <v>99565399.530000001</v>
      </c>
      <c r="M3" s="133"/>
      <c r="N3" s="133"/>
      <c r="O3" s="134"/>
      <c r="Q3" s="198"/>
    </row>
    <row r="4" spans="1:17" ht="30.75" customHeight="1" x14ac:dyDescent="0.3">
      <c r="A4" s="144" t="s">
        <v>9</v>
      </c>
      <c r="B4" s="145"/>
      <c r="C4" s="1" t="s">
        <v>6</v>
      </c>
      <c r="D4" s="88">
        <f>D5</f>
        <v>8884000</v>
      </c>
      <c r="E4" s="24"/>
      <c r="F4" s="4">
        <v>1</v>
      </c>
      <c r="G4" s="11" t="s">
        <v>14</v>
      </c>
      <c r="H4" s="1" t="s">
        <v>6</v>
      </c>
      <c r="I4" s="12">
        <f>D23</f>
        <v>1193928040</v>
      </c>
      <c r="J4" s="86">
        <f>Q4</f>
        <v>0.49902591719597</v>
      </c>
      <c r="K4" s="24"/>
      <c r="L4" s="138" t="s">
        <v>65</v>
      </c>
      <c r="M4" s="139"/>
      <c r="N4" s="139"/>
      <c r="O4" s="140"/>
      <c r="Q4" s="199">
        <f>I4/F3*100%</f>
        <v>0.49902591719597</v>
      </c>
    </row>
    <row r="5" spans="1:17" ht="40.5" customHeight="1" x14ac:dyDescent="0.3">
      <c r="A5" s="4">
        <v>1</v>
      </c>
      <c r="B5" s="11" t="s">
        <v>49</v>
      </c>
      <c r="C5" s="1" t="s">
        <v>6</v>
      </c>
      <c r="D5" s="26">
        <v>8884000</v>
      </c>
      <c r="E5" s="24"/>
      <c r="F5" s="4">
        <v>2</v>
      </c>
      <c r="G5" s="11" t="s">
        <v>15</v>
      </c>
      <c r="H5" s="1" t="s">
        <v>6</v>
      </c>
      <c r="I5" s="12">
        <f>I23</f>
        <v>337373260</v>
      </c>
      <c r="J5" s="13">
        <f t="shared" ref="J5:J6" si="0">Q5</f>
        <v>0.14101184901302299</v>
      </c>
      <c r="K5" s="24"/>
      <c r="L5" s="4">
        <v>1</v>
      </c>
      <c r="M5" s="2" t="s">
        <v>9</v>
      </c>
      <c r="N5" s="1" t="s">
        <v>6</v>
      </c>
      <c r="O5" s="7">
        <v>0</v>
      </c>
      <c r="Q5" s="199">
        <f>I5/F3*100%</f>
        <v>0.14101184901302299</v>
      </c>
    </row>
    <row r="6" spans="1:17" ht="41.25" customHeight="1" x14ac:dyDescent="0.3">
      <c r="A6" s="181" t="s">
        <v>50</v>
      </c>
      <c r="B6" s="180"/>
      <c r="C6" s="1" t="s">
        <v>6</v>
      </c>
      <c r="D6" s="174">
        <f>SUM(D7:D13)</f>
        <v>2492443700</v>
      </c>
      <c r="E6" s="24"/>
      <c r="F6" s="4">
        <v>3</v>
      </c>
      <c r="G6" s="92" t="s">
        <v>16</v>
      </c>
      <c r="H6" s="91" t="s">
        <v>6</v>
      </c>
      <c r="I6" s="79">
        <f>O23</f>
        <v>307626559.52999997</v>
      </c>
      <c r="J6" s="60">
        <f t="shared" si="0"/>
        <v>0.12857862524386218</v>
      </c>
      <c r="K6" s="24"/>
      <c r="L6" s="4">
        <v>2</v>
      </c>
      <c r="M6" s="3" t="s">
        <v>1</v>
      </c>
      <c r="N6" s="1" t="s">
        <v>6</v>
      </c>
      <c r="O6" s="7">
        <v>72322974</v>
      </c>
      <c r="Q6" s="199">
        <f>I6/F3*100%</f>
        <v>0.12857862524386218</v>
      </c>
    </row>
    <row r="7" spans="1:17" ht="39.75" customHeight="1" x14ac:dyDescent="0.3">
      <c r="A7" s="4">
        <f>A5+1</f>
        <v>2</v>
      </c>
      <c r="B7" s="11" t="s">
        <v>1</v>
      </c>
      <c r="C7" s="1" t="s">
        <v>6</v>
      </c>
      <c r="D7" s="7">
        <v>1115753000</v>
      </c>
      <c r="E7" s="24"/>
      <c r="F7" s="82">
        <v>4</v>
      </c>
      <c r="G7" s="11" t="s">
        <v>17</v>
      </c>
      <c r="H7" s="1" t="s">
        <v>6</v>
      </c>
      <c r="I7" s="12">
        <f>D32</f>
        <v>17929000</v>
      </c>
      <c r="J7" s="83">
        <f>Q7</f>
        <v>7.167793328319196E-3</v>
      </c>
      <c r="K7" s="24"/>
      <c r="L7" s="4">
        <v>3</v>
      </c>
      <c r="M7" s="3" t="s">
        <v>2</v>
      </c>
      <c r="N7" s="1" t="s">
        <v>6</v>
      </c>
      <c r="O7" s="7">
        <v>5442089</v>
      </c>
      <c r="Q7" s="199">
        <f>I7/A3*100%</f>
        <v>7.167793328319196E-3</v>
      </c>
    </row>
    <row r="8" spans="1:17" ht="48" customHeight="1" thickBot="1" x14ac:dyDescent="0.35">
      <c r="A8" s="4">
        <f t="shared" ref="A8:A12" si="1">A7+1</f>
        <v>3</v>
      </c>
      <c r="B8" s="11" t="s">
        <v>51</v>
      </c>
      <c r="C8" s="1" t="s">
        <v>6</v>
      </c>
      <c r="D8" s="7">
        <v>57436000</v>
      </c>
      <c r="E8" s="24"/>
      <c r="F8" s="5">
        <v>5</v>
      </c>
      <c r="G8" s="93" t="s">
        <v>42</v>
      </c>
      <c r="H8" s="94" t="s">
        <v>6</v>
      </c>
      <c r="I8" s="84">
        <f>D44</f>
        <v>535660240</v>
      </c>
      <c r="J8" s="87">
        <f>Q8</f>
        <v>0.21415036502414297</v>
      </c>
      <c r="K8" s="24"/>
      <c r="L8" s="4">
        <v>4</v>
      </c>
      <c r="M8" s="3" t="s">
        <v>3</v>
      </c>
      <c r="N8" s="1" t="s">
        <v>6</v>
      </c>
      <c r="O8" s="7">
        <v>509000</v>
      </c>
      <c r="Q8" s="199">
        <f>I8/A3*100%</f>
        <v>0.21415036502414297</v>
      </c>
    </row>
    <row r="9" spans="1:17" ht="42" customHeight="1" x14ac:dyDescent="0.3">
      <c r="A9" s="4">
        <f t="shared" si="1"/>
        <v>4</v>
      </c>
      <c r="B9" s="11" t="s">
        <v>4</v>
      </c>
      <c r="C9" s="1" t="s">
        <v>6</v>
      </c>
      <c r="D9" s="7">
        <v>1116600000</v>
      </c>
      <c r="E9" s="24"/>
      <c r="F9" s="29"/>
      <c r="G9" s="30"/>
      <c r="H9" s="29"/>
      <c r="I9" s="31"/>
      <c r="J9" s="32"/>
      <c r="K9" s="24"/>
      <c r="L9" s="4">
        <v>5</v>
      </c>
      <c r="M9" s="3" t="s">
        <v>4</v>
      </c>
      <c r="N9" s="1" t="s">
        <v>6</v>
      </c>
      <c r="O9" s="7">
        <v>15322540</v>
      </c>
      <c r="Q9" s="200">
        <f>SUM(Q4:Q8)</f>
        <v>0.98993454980531737</v>
      </c>
    </row>
    <row r="10" spans="1:17" ht="30.75" customHeight="1" x14ac:dyDescent="0.3">
      <c r="A10" s="4">
        <f t="shared" si="1"/>
        <v>5</v>
      </c>
      <c r="B10" s="11" t="s">
        <v>5</v>
      </c>
      <c r="C10" s="1" t="s">
        <v>6</v>
      </c>
      <c r="D10" s="7">
        <v>68000000</v>
      </c>
      <c r="E10" s="24"/>
      <c r="F10" s="15"/>
      <c r="G10" s="15"/>
      <c r="H10" s="15"/>
      <c r="I10" s="15"/>
      <c r="J10" s="15"/>
      <c r="K10" s="24"/>
      <c r="L10" s="4">
        <v>6</v>
      </c>
      <c r="M10" s="3" t="s">
        <v>5</v>
      </c>
      <c r="N10" s="1" t="s">
        <v>6</v>
      </c>
      <c r="O10" s="33">
        <v>230000</v>
      </c>
      <c r="Q10" s="201">
        <f>O6+D8</f>
        <v>129758974</v>
      </c>
    </row>
    <row r="11" spans="1:17" ht="30.75" customHeight="1" x14ac:dyDescent="0.3">
      <c r="A11" s="4">
        <f t="shared" si="1"/>
        <v>6</v>
      </c>
      <c r="B11" s="11" t="s">
        <v>7</v>
      </c>
      <c r="C11" s="1" t="s">
        <v>6</v>
      </c>
      <c r="D11" s="7">
        <v>128000000</v>
      </c>
      <c r="E11" s="24"/>
      <c r="F11" s="15"/>
      <c r="G11" s="15"/>
      <c r="H11" s="15"/>
      <c r="I11" s="15"/>
      <c r="J11" s="15"/>
      <c r="K11" s="24"/>
      <c r="L11" s="4">
        <v>7</v>
      </c>
      <c r="M11" s="3" t="s">
        <v>7</v>
      </c>
      <c r="N11" s="1" t="s">
        <v>6</v>
      </c>
      <c r="O11" s="7">
        <v>1558000</v>
      </c>
    </row>
    <row r="12" spans="1:17" ht="32.25" customHeight="1" thickBot="1" x14ac:dyDescent="0.35">
      <c r="A12" s="4">
        <f t="shared" si="1"/>
        <v>7</v>
      </c>
      <c r="B12" s="11" t="s">
        <v>19</v>
      </c>
      <c r="C12" s="1" t="s">
        <v>6</v>
      </c>
      <c r="D12" s="177">
        <v>6654700</v>
      </c>
      <c r="E12" s="24"/>
      <c r="F12" s="15"/>
      <c r="G12" s="15"/>
      <c r="H12" s="15"/>
      <c r="I12" s="15"/>
      <c r="J12" s="15"/>
      <c r="K12" s="24"/>
      <c r="L12" s="5">
        <v>8</v>
      </c>
      <c r="M12" s="80" t="s">
        <v>43</v>
      </c>
      <c r="N12" s="6" t="s">
        <v>6</v>
      </c>
      <c r="O12" s="8">
        <v>4180796.53</v>
      </c>
    </row>
    <row r="13" spans="1:17" ht="32.25" customHeight="1" x14ac:dyDescent="0.3">
      <c r="A13" s="39"/>
      <c r="B13" s="30"/>
      <c r="C13" s="29"/>
      <c r="D13" s="175"/>
      <c r="E13" s="24"/>
      <c r="F13" s="24"/>
      <c r="G13" s="24"/>
      <c r="H13" s="24"/>
      <c r="I13" s="24"/>
      <c r="J13" s="24"/>
      <c r="K13" s="24"/>
      <c r="L13" s="29"/>
      <c r="M13" s="15"/>
      <c r="N13" s="29"/>
      <c r="O13" s="40"/>
    </row>
    <row r="14" spans="1:17" ht="32.25" customHeight="1" x14ac:dyDescent="0.3">
      <c r="A14" s="39"/>
      <c r="B14" s="30"/>
      <c r="C14" s="29"/>
      <c r="D14" s="37"/>
      <c r="E14" s="24"/>
      <c r="F14" s="24"/>
      <c r="G14" s="24"/>
      <c r="H14" s="24"/>
      <c r="I14" s="24"/>
      <c r="J14" s="24"/>
      <c r="K14" s="24"/>
      <c r="L14" s="135" t="s">
        <v>20</v>
      </c>
      <c r="M14" s="136"/>
      <c r="N14" s="136"/>
      <c r="O14" s="137"/>
    </row>
    <row r="15" spans="1:17" ht="32.25" customHeight="1" x14ac:dyDescent="0.3">
      <c r="A15" s="22"/>
      <c r="B15" s="23"/>
      <c r="C15" s="24"/>
      <c r="D15" s="25"/>
      <c r="E15" s="24"/>
      <c r="F15" s="24"/>
      <c r="G15" s="24"/>
      <c r="H15" s="24"/>
      <c r="I15" s="24"/>
      <c r="J15" s="24"/>
      <c r="K15" s="24"/>
      <c r="L15" s="4">
        <v>1</v>
      </c>
      <c r="M15" s="11" t="s">
        <v>21</v>
      </c>
      <c r="N15" s="1" t="s">
        <v>6</v>
      </c>
      <c r="O15" s="7">
        <v>208376000</v>
      </c>
    </row>
    <row r="16" spans="1:17" ht="15" thickBot="1" x14ac:dyDescent="0.35">
      <c r="A16" s="22"/>
      <c r="B16" s="23"/>
      <c r="C16" s="24"/>
      <c r="D16" s="25"/>
      <c r="E16" s="24"/>
      <c r="F16" s="24"/>
      <c r="G16" s="24"/>
      <c r="H16" s="24"/>
      <c r="I16" s="24"/>
      <c r="J16" s="24"/>
      <c r="K16" s="24"/>
      <c r="L16" s="146" t="s">
        <v>22</v>
      </c>
      <c r="M16" s="147"/>
      <c r="N16" s="35" t="s">
        <v>6</v>
      </c>
      <c r="O16" s="36">
        <f>L3-O15</f>
        <v>-108810600.47</v>
      </c>
    </row>
    <row r="17" spans="1:17" x14ac:dyDescent="0.3">
      <c r="A17" s="22"/>
      <c r="B17" s="23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4"/>
    </row>
    <row r="18" spans="1:17" x14ac:dyDescent="0.3">
      <c r="A18" s="22"/>
      <c r="B18" s="23"/>
      <c r="C18" s="24"/>
      <c r="D18" s="25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4"/>
    </row>
    <row r="19" spans="1:17" x14ac:dyDescent="0.3">
      <c r="A19" s="22"/>
      <c r="B19" s="23"/>
      <c r="C19" s="24"/>
      <c r="D19" s="25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4"/>
    </row>
    <row r="20" spans="1:17" x14ac:dyDescent="0.3">
      <c r="A20" s="22"/>
      <c r="B20" s="23"/>
      <c r="C20" s="24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44"/>
    </row>
    <row r="21" spans="1:17" ht="24" customHeight="1" x14ac:dyDescent="0.3">
      <c r="A21" s="22"/>
      <c r="B21" s="23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4"/>
    </row>
    <row r="22" spans="1:17" ht="30.75" customHeight="1" thickBot="1" x14ac:dyDescent="0.35">
      <c r="A22" s="22"/>
      <c r="B22" s="23"/>
      <c r="C22" s="24"/>
      <c r="D22" s="25"/>
      <c r="E22" s="15"/>
      <c r="F22" s="24"/>
      <c r="G22" s="24"/>
      <c r="H22" s="24"/>
      <c r="I22" s="24"/>
      <c r="J22" s="24"/>
      <c r="K22" s="24"/>
      <c r="L22" s="24"/>
      <c r="M22" s="24"/>
      <c r="N22" s="24"/>
      <c r="O22" s="44"/>
    </row>
    <row r="23" spans="1:17" ht="34.5" customHeight="1" x14ac:dyDescent="0.3">
      <c r="A23" s="74">
        <f>J4</f>
        <v>0.49902591719597</v>
      </c>
      <c r="B23" s="71" t="s">
        <v>10</v>
      </c>
      <c r="C23" s="72" t="s">
        <v>6</v>
      </c>
      <c r="D23" s="73">
        <f>SUM(D24:D31)</f>
        <v>1193928040</v>
      </c>
      <c r="E23" s="24"/>
      <c r="F23" s="70">
        <f>J5</f>
        <v>0.14101184901302299</v>
      </c>
      <c r="G23" s="71" t="s">
        <v>11</v>
      </c>
      <c r="H23" s="72" t="s">
        <v>6</v>
      </c>
      <c r="I23" s="162">
        <f>SUM(I24:I29)</f>
        <v>337373260</v>
      </c>
      <c r="J23" s="163"/>
      <c r="K23" s="15"/>
      <c r="L23" s="70">
        <f>J6</f>
        <v>0.12857862524386218</v>
      </c>
      <c r="M23" s="71" t="s">
        <v>12</v>
      </c>
      <c r="N23" s="72" t="s">
        <v>6</v>
      </c>
      <c r="O23" s="73">
        <f>SUM(O24:O31)</f>
        <v>307626559.52999997</v>
      </c>
      <c r="Q23" s="202"/>
    </row>
    <row r="24" spans="1:17" ht="34.5" customHeight="1" x14ac:dyDescent="0.3">
      <c r="A24" s="95">
        <v>1</v>
      </c>
      <c r="B24" s="156" t="s">
        <v>35</v>
      </c>
      <c r="C24" s="99" t="s">
        <v>6</v>
      </c>
      <c r="D24" s="101">
        <v>1101018040</v>
      </c>
      <c r="E24" s="24"/>
      <c r="F24" s="4">
        <v>1</v>
      </c>
      <c r="G24" s="11" t="s">
        <v>26</v>
      </c>
      <c r="H24" s="1" t="s">
        <v>6</v>
      </c>
      <c r="I24" s="148">
        <v>163596512</v>
      </c>
      <c r="J24" s="149"/>
      <c r="K24" s="24"/>
      <c r="L24" s="4">
        <v>1</v>
      </c>
      <c r="M24" s="11" t="s">
        <v>30</v>
      </c>
      <c r="N24" s="28" t="s">
        <v>6</v>
      </c>
      <c r="O24" s="7">
        <v>148198789</v>
      </c>
    </row>
    <row r="25" spans="1:17" ht="34.5" customHeight="1" x14ac:dyDescent="0.3">
      <c r="A25" s="155"/>
      <c r="B25" s="157"/>
      <c r="C25" s="121"/>
      <c r="D25" s="122"/>
      <c r="E25" s="24"/>
      <c r="F25" s="4">
        <v>2</v>
      </c>
      <c r="G25" s="11" t="s">
        <v>27</v>
      </c>
      <c r="H25" s="1" t="s">
        <v>6</v>
      </c>
      <c r="I25" s="148">
        <v>111660000</v>
      </c>
      <c r="J25" s="149"/>
      <c r="K25" s="24"/>
      <c r="L25" s="4">
        <v>2</v>
      </c>
      <c r="M25" s="11" t="s">
        <v>31</v>
      </c>
      <c r="N25" s="28" t="s">
        <v>6</v>
      </c>
      <c r="O25" s="7">
        <v>72322874</v>
      </c>
    </row>
    <row r="26" spans="1:17" ht="34.5" customHeight="1" thickBot="1" x14ac:dyDescent="0.35">
      <c r="A26" s="4">
        <v>2</v>
      </c>
      <c r="B26" s="11" t="s">
        <v>23</v>
      </c>
      <c r="C26" s="1" t="s">
        <v>6</v>
      </c>
      <c r="D26" s="7">
        <v>16511000</v>
      </c>
      <c r="E26" s="24"/>
      <c r="F26" s="4">
        <v>3</v>
      </c>
      <c r="G26" s="92" t="s">
        <v>28</v>
      </c>
      <c r="H26" s="91" t="s">
        <v>6</v>
      </c>
      <c r="I26" s="164">
        <v>35466748</v>
      </c>
      <c r="J26" s="101"/>
      <c r="K26" s="24"/>
      <c r="L26" s="5">
        <v>3</v>
      </c>
      <c r="M26" s="14" t="s">
        <v>32</v>
      </c>
      <c r="N26" s="69" t="s">
        <v>6</v>
      </c>
      <c r="O26" s="8">
        <v>87104896.530000001</v>
      </c>
    </row>
    <row r="27" spans="1:17" ht="34.5" customHeight="1" x14ac:dyDescent="0.3">
      <c r="A27" s="95">
        <v>3</v>
      </c>
      <c r="B27" s="156" t="s">
        <v>24</v>
      </c>
      <c r="C27" s="99" t="s">
        <v>6</v>
      </c>
      <c r="D27" s="101">
        <v>34747000</v>
      </c>
      <c r="E27" s="24"/>
      <c r="F27" s="81">
        <v>4</v>
      </c>
      <c r="G27" s="11" t="s">
        <v>52</v>
      </c>
      <c r="H27" s="1" t="s">
        <v>6</v>
      </c>
      <c r="I27" s="148">
        <v>25000000</v>
      </c>
      <c r="J27" s="149"/>
      <c r="K27" s="24"/>
      <c r="L27" s="29"/>
      <c r="M27" s="30"/>
      <c r="N27" s="38"/>
      <c r="O27" s="40"/>
    </row>
    <row r="28" spans="1:17" ht="34.5" customHeight="1" thickBot="1" x14ac:dyDescent="0.35">
      <c r="A28" s="155"/>
      <c r="B28" s="157"/>
      <c r="C28" s="121"/>
      <c r="D28" s="122"/>
      <c r="E28" s="24"/>
      <c r="F28" s="5">
        <v>5</v>
      </c>
      <c r="G28" s="14" t="s">
        <v>29</v>
      </c>
      <c r="H28" s="94" t="s">
        <v>6</v>
      </c>
      <c r="I28" s="165">
        <v>1650000</v>
      </c>
      <c r="J28" s="102"/>
      <c r="K28" s="24"/>
      <c r="L28" s="29"/>
      <c r="M28" s="30"/>
      <c r="N28" s="38"/>
      <c r="O28" s="40"/>
    </row>
    <row r="29" spans="1:17" ht="34.5" customHeight="1" x14ac:dyDescent="0.3">
      <c r="A29" s="95">
        <v>4</v>
      </c>
      <c r="B29" s="156" t="s">
        <v>25</v>
      </c>
      <c r="C29" s="99" t="s">
        <v>6</v>
      </c>
      <c r="D29" s="101">
        <v>41652000</v>
      </c>
      <c r="E29" s="24"/>
      <c r="F29" s="29"/>
      <c r="G29" s="30"/>
      <c r="H29" s="29"/>
      <c r="I29" s="166"/>
      <c r="J29" s="166"/>
      <c r="K29" s="24"/>
      <c r="L29" s="29"/>
      <c r="M29" s="30"/>
      <c r="N29" s="38"/>
      <c r="O29" s="40"/>
    </row>
    <row r="30" spans="1:17" ht="19.5" customHeight="1" thickBot="1" x14ac:dyDescent="0.35">
      <c r="A30" s="96"/>
      <c r="B30" s="158"/>
      <c r="C30" s="100"/>
      <c r="D30" s="102"/>
      <c r="E30" s="24"/>
      <c r="F30" s="29"/>
      <c r="G30" s="30"/>
      <c r="H30" s="29"/>
      <c r="I30" s="37"/>
      <c r="J30" s="27"/>
      <c r="K30" s="24"/>
      <c r="L30" s="29"/>
      <c r="M30" s="30"/>
      <c r="N30" s="38"/>
      <c r="O30" s="40"/>
    </row>
    <row r="31" spans="1:17" ht="55.5" customHeight="1" thickBot="1" x14ac:dyDescent="0.35">
      <c r="A31" s="39"/>
      <c r="B31" s="30"/>
      <c r="C31" s="29"/>
      <c r="D31" s="37"/>
      <c r="E31" s="24"/>
      <c r="F31" s="103" t="s">
        <v>64</v>
      </c>
      <c r="G31" s="104"/>
      <c r="H31" s="104"/>
      <c r="I31" s="104"/>
      <c r="J31" s="104"/>
      <c r="K31" s="104"/>
      <c r="L31" s="104"/>
      <c r="M31" s="104"/>
      <c r="N31" s="105"/>
      <c r="O31" s="40"/>
    </row>
    <row r="32" spans="1:17" ht="40.5" customHeight="1" x14ac:dyDescent="0.3">
      <c r="A32" s="70">
        <f>J7</f>
        <v>7.167793328319196E-3</v>
      </c>
      <c r="B32" s="75" t="s">
        <v>13</v>
      </c>
      <c r="C32" s="72" t="s">
        <v>6</v>
      </c>
      <c r="D32" s="89">
        <f>SUM(D33:D41)</f>
        <v>17929000</v>
      </c>
      <c r="E32" s="24"/>
      <c r="F32" s="106" t="s">
        <v>10</v>
      </c>
      <c r="G32" s="107"/>
      <c r="H32" s="107"/>
      <c r="I32" s="107"/>
      <c r="J32" s="107"/>
      <c r="K32" s="108"/>
      <c r="L32" s="85" t="s">
        <v>6</v>
      </c>
      <c r="M32" s="150">
        <f>SUM(M33:N35)</f>
        <v>40735000</v>
      </c>
      <c r="N32" s="151"/>
      <c r="O32" s="40"/>
      <c r="Q32" s="202"/>
    </row>
    <row r="33" spans="1:15" ht="31.5" customHeight="1" x14ac:dyDescent="0.3">
      <c r="A33" s="95">
        <v>1</v>
      </c>
      <c r="B33" s="97" t="s">
        <v>33</v>
      </c>
      <c r="C33" s="99" t="s">
        <v>6</v>
      </c>
      <c r="D33" s="101">
        <v>3834000</v>
      </c>
      <c r="E33" s="24"/>
      <c r="F33" s="65">
        <v>1</v>
      </c>
      <c r="G33" s="159" t="s">
        <v>54</v>
      </c>
      <c r="H33" s="160"/>
      <c r="I33" s="160"/>
      <c r="J33" s="160"/>
      <c r="K33" s="161"/>
      <c r="L33" s="62" t="s">
        <v>6</v>
      </c>
      <c r="M33" s="148">
        <v>17090000</v>
      </c>
      <c r="N33" s="149"/>
      <c r="O33" s="40"/>
    </row>
    <row r="34" spans="1:15" ht="37.5" customHeight="1" x14ac:dyDescent="0.3">
      <c r="A34" s="155"/>
      <c r="B34" s="120"/>
      <c r="C34" s="121"/>
      <c r="D34" s="122"/>
      <c r="E34" s="24"/>
      <c r="F34" s="65">
        <v>2</v>
      </c>
      <c r="G34" s="159" t="s">
        <v>55</v>
      </c>
      <c r="H34" s="160"/>
      <c r="I34" s="160"/>
      <c r="J34" s="160"/>
      <c r="K34" s="161"/>
      <c r="L34" s="62" t="s">
        <v>6</v>
      </c>
      <c r="M34" s="148">
        <v>10500000</v>
      </c>
      <c r="N34" s="149"/>
      <c r="O34" s="40"/>
    </row>
    <row r="35" spans="1:15" ht="42.75" customHeight="1" x14ac:dyDescent="0.3">
      <c r="A35" s="95">
        <v>2</v>
      </c>
      <c r="B35" s="97" t="s">
        <v>34</v>
      </c>
      <c r="C35" s="99" t="s">
        <v>6</v>
      </c>
      <c r="D35" s="101">
        <v>14095000</v>
      </c>
      <c r="E35" s="24"/>
      <c r="F35" s="65">
        <v>3</v>
      </c>
      <c r="G35" s="159" t="s">
        <v>56</v>
      </c>
      <c r="H35" s="160"/>
      <c r="I35" s="160"/>
      <c r="J35" s="160"/>
      <c r="K35" s="161"/>
      <c r="L35" s="62" t="s">
        <v>6</v>
      </c>
      <c r="M35" s="148">
        <v>13145000</v>
      </c>
      <c r="N35" s="149"/>
      <c r="O35" s="40"/>
    </row>
    <row r="36" spans="1:15" ht="33.75" customHeight="1" thickBot="1" x14ac:dyDescent="0.35">
      <c r="A36" s="96"/>
      <c r="B36" s="98"/>
      <c r="C36" s="100"/>
      <c r="D36" s="102"/>
      <c r="E36" s="24"/>
      <c r="F36" s="106" t="s">
        <v>11</v>
      </c>
      <c r="G36" s="107"/>
      <c r="H36" s="107"/>
      <c r="I36" s="107"/>
      <c r="J36" s="107"/>
      <c r="K36" s="108"/>
      <c r="L36" s="85" t="s">
        <v>6</v>
      </c>
      <c r="M36" s="150">
        <f>SUM(M37:N43)</f>
        <v>312373260</v>
      </c>
      <c r="N36" s="151"/>
      <c r="O36" s="44"/>
    </row>
    <row r="37" spans="1:15" ht="38.25" customHeight="1" x14ac:dyDescent="0.3">
      <c r="A37" s="194"/>
      <c r="B37" s="182"/>
      <c r="C37" s="178"/>
      <c r="D37" s="166"/>
      <c r="E37" s="59"/>
      <c r="F37" s="65">
        <v>1</v>
      </c>
      <c r="G37" s="159" t="s">
        <v>36</v>
      </c>
      <c r="H37" s="160"/>
      <c r="I37" s="160"/>
      <c r="J37" s="160"/>
      <c r="K37" s="161"/>
      <c r="L37" s="62" t="s">
        <v>6</v>
      </c>
      <c r="M37" s="148">
        <v>118860000</v>
      </c>
      <c r="N37" s="149"/>
      <c r="O37" s="44"/>
    </row>
    <row r="38" spans="1:15" ht="40.799999999999997" customHeight="1" x14ac:dyDescent="0.3">
      <c r="A38" s="194"/>
      <c r="B38" s="182"/>
      <c r="C38" s="178"/>
      <c r="D38" s="166"/>
      <c r="E38" s="24"/>
      <c r="F38" s="65">
        <f>F37+1</f>
        <v>2</v>
      </c>
      <c r="G38" s="152" t="s">
        <v>61</v>
      </c>
      <c r="H38" s="153"/>
      <c r="I38" s="153"/>
      <c r="J38" s="153"/>
      <c r="K38" s="154"/>
      <c r="L38" s="62" t="s">
        <v>6</v>
      </c>
      <c r="M38" s="184">
        <v>33936512</v>
      </c>
      <c r="N38" s="185"/>
      <c r="O38" s="44"/>
    </row>
    <row r="39" spans="1:15" ht="40.799999999999997" customHeight="1" x14ac:dyDescent="0.3">
      <c r="A39" s="194"/>
      <c r="B39" s="182"/>
      <c r="C39" s="178"/>
      <c r="D39" s="166"/>
      <c r="E39" s="24"/>
      <c r="F39" s="65">
        <f>F38+1</f>
        <v>3</v>
      </c>
      <c r="G39" s="109" t="s">
        <v>57</v>
      </c>
      <c r="H39" s="110"/>
      <c r="I39" s="110"/>
      <c r="J39" s="110"/>
      <c r="K39" s="111"/>
      <c r="L39" s="63" t="s">
        <v>6</v>
      </c>
      <c r="M39" s="184">
        <v>10800000</v>
      </c>
      <c r="N39" s="185"/>
      <c r="O39" s="44"/>
    </row>
    <row r="40" spans="1:15" ht="39" customHeight="1" x14ac:dyDescent="0.3">
      <c r="A40" s="194"/>
      <c r="B40" s="182"/>
      <c r="C40" s="178"/>
      <c r="D40" s="166"/>
      <c r="E40" s="24"/>
      <c r="F40" s="65">
        <f t="shared" ref="F40:F43" si="2">F39+1</f>
        <v>4</v>
      </c>
      <c r="G40" s="109" t="s">
        <v>37</v>
      </c>
      <c r="H40" s="110"/>
      <c r="I40" s="110"/>
      <c r="J40" s="110"/>
      <c r="K40" s="111"/>
      <c r="L40" s="63" t="s">
        <v>6</v>
      </c>
      <c r="M40" s="184">
        <v>96540000</v>
      </c>
      <c r="N40" s="185"/>
      <c r="O40" s="44"/>
    </row>
    <row r="41" spans="1:15" ht="51" customHeight="1" x14ac:dyDescent="0.3">
      <c r="A41" s="195"/>
      <c r="B41" s="23"/>
      <c r="C41" s="24"/>
      <c r="D41" s="176"/>
      <c r="E41" s="24"/>
      <c r="F41" s="65">
        <f t="shared" si="2"/>
        <v>5</v>
      </c>
      <c r="G41" s="109" t="s">
        <v>44</v>
      </c>
      <c r="H41" s="110"/>
      <c r="I41" s="110"/>
      <c r="J41" s="110"/>
      <c r="K41" s="111"/>
      <c r="L41" s="64" t="s">
        <v>6</v>
      </c>
      <c r="M41" s="184">
        <v>15120000</v>
      </c>
      <c r="N41" s="185"/>
      <c r="O41" s="44"/>
    </row>
    <row r="42" spans="1:15" ht="38.25" customHeight="1" x14ac:dyDescent="0.3">
      <c r="A42" s="22"/>
      <c r="B42" s="59"/>
      <c r="C42" s="59"/>
      <c r="D42" s="59"/>
      <c r="E42" s="24"/>
      <c r="F42" s="65">
        <f t="shared" si="2"/>
        <v>6</v>
      </c>
      <c r="G42" s="159" t="s">
        <v>38</v>
      </c>
      <c r="H42" s="160"/>
      <c r="I42" s="160"/>
      <c r="J42" s="160"/>
      <c r="K42" s="161"/>
      <c r="L42" s="64" t="s">
        <v>6</v>
      </c>
      <c r="M42" s="184">
        <v>35466748</v>
      </c>
      <c r="N42" s="185"/>
      <c r="O42" s="44"/>
    </row>
    <row r="43" spans="1:15" ht="36.75" customHeight="1" thickBot="1" x14ac:dyDescent="0.35">
      <c r="A43" s="22"/>
      <c r="B43" s="59"/>
      <c r="C43" s="59"/>
      <c r="D43" s="59"/>
      <c r="E43" s="24"/>
      <c r="F43" s="65">
        <f t="shared" si="2"/>
        <v>7</v>
      </c>
      <c r="G43" s="159" t="s">
        <v>62</v>
      </c>
      <c r="H43" s="160"/>
      <c r="I43" s="160"/>
      <c r="J43" s="160"/>
      <c r="K43" s="161"/>
      <c r="L43" s="64" t="s">
        <v>6</v>
      </c>
      <c r="M43" s="112">
        <v>1650000</v>
      </c>
      <c r="N43" s="113"/>
      <c r="O43" s="44"/>
    </row>
    <row r="44" spans="1:15" ht="48.6" customHeight="1" x14ac:dyDescent="0.3">
      <c r="A44" s="70">
        <f>J8</f>
        <v>0.21415036502414297</v>
      </c>
      <c r="B44" s="75" t="s">
        <v>42</v>
      </c>
      <c r="C44" s="72" t="s">
        <v>6</v>
      </c>
      <c r="D44" s="89">
        <f>SUM(D45:D52)</f>
        <v>535660240</v>
      </c>
      <c r="E44" s="24"/>
      <c r="F44" s="114" t="s">
        <v>12</v>
      </c>
      <c r="G44" s="115"/>
      <c r="H44" s="115"/>
      <c r="I44" s="115"/>
      <c r="J44" s="115"/>
      <c r="K44" s="116"/>
      <c r="L44" s="63" t="s">
        <v>6</v>
      </c>
      <c r="M44" s="169">
        <f>SUM(M45:N46)</f>
        <v>87097474</v>
      </c>
      <c r="N44" s="170"/>
      <c r="O44" s="44"/>
    </row>
    <row r="45" spans="1:15" ht="50.25" customHeight="1" x14ac:dyDescent="0.3">
      <c r="A45" s="95">
        <v>1</v>
      </c>
      <c r="B45" s="97" t="s">
        <v>47</v>
      </c>
      <c r="C45" s="99" t="s">
        <v>6</v>
      </c>
      <c r="D45" s="101">
        <v>89260240</v>
      </c>
      <c r="E45" s="24"/>
      <c r="F45" s="76">
        <v>1</v>
      </c>
      <c r="G45" s="117" t="s">
        <v>63</v>
      </c>
      <c r="H45" s="118"/>
      <c r="I45" s="118"/>
      <c r="J45" s="118"/>
      <c r="K45" s="119"/>
      <c r="L45" s="63" t="s">
        <v>6</v>
      </c>
      <c r="M45" s="167">
        <v>72322874</v>
      </c>
      <c r="N45" s="168"/>
      <c r="O45" s="44"/>
    </row>
    <row r="46" spans="1:15" ht="36.75" customHeight="1" thickBot="1" x14ac:dyDescent="0.35">
      <c r="A46" s="96"/>
      <c r="B46" s="98"/>
      <c r="C46" s="100"/>
      <c r="D46" s="102"/>
      <c r="E46" s="24"/>
      <c r="F46" s="76">
        <v>2</v>
      </c>
      <c r="G46" s="117" t="s">
        <v>45</v>
      </c>
      <c r="H46" s="118"/>
      <c r="I46" s="118"/>
      <c r="J46" s="118"/>
      <c r="K46" s="119"/>
      <c r="L46" s="63" t="s">
        <v>6</v>
      </c>
      <c r="M46" s="167">
        <v>14774600</v>
      </c>
      <c r="N46" s="168"/>
      <c r="O46" s="44"/>
    </row>
    <row r="47" spans="1:15" ht="40.5" customHeight="1" x14ac:dyDescent="0.3">
      <c r="A47" s="95">
        <v>2</v>
      </c>
      <c r="B47" s="97" t="s">
        <v>53</v>
      </c>
      <c r="C47" s="99" t="s">
        <v>6</v>
      </c>
      <c r="D47" s="101">
        <v>446400000</v>
      </c>
      <c r="E47" s="24"/>
      <c r="F47" s="188" t="s">
        <v>13</v>
      </c>
      <c r="G47" s="189"/>
      <c r="H47" s="189"/>
      <c r="I47" s="189"/>
      <c r="J47" s="189"/>
      <c r="K47" s="190"/>
      <c r="L47" s="77" t="s">
        <v>6</v>
      </c>
      <c r="M47" s="169">
        <f>SUM(M48)</f>
        <v>3834000</v>
      </c>
      <c r="N47" s="170"/>
      <c r="O47" s="44"/>
    </row>
    <row r="48" spans="1:15" ht="37.5" customHeight="1" thickBot="1" x14ac:dyDescent="0.35">
      <c r="A48" s="96"/>
      <c r="B48" s="98"/>
      <c r="C48" s="100"/>
      <c r="D48" s="102"/>
      <c r="E48" s="24"/>
      <c r="F48" s="4">
        <v>1</v>
      </c>
      <c r="G48" s="179" t="s">
        <v>46</v>
      </c>
      <c r="H48" s="179"/>
      <c r="I48" s="179"/>
      <c r="J48" s="179"/>
      <c r="K48" s="179"/>
      <c r="L48" s="63" t="s">
        <v>6</v>
      </c>
      <c r="M48" s="184">
        <v>3834000</v>
      </c>
      <c r="N48" s="185"/>
      <c r="O48" s="44"/>
    </row>
    <row r="49" spans="1:15" ht="37.5" customHeight="1" x14ac:dyDescent="0.3">
      <c r="A49" s="22"/>
      <c r="B49" s="59"/>
      <c r="C49" s="59"/>
      <c r="D49" s="59"/>
      <c r="E49" s="24"/>
      <c r="F49" s="191" t="s">
        <v>58</v>
      </c>
      <c r="G49" s="192"/>
      <c r="H49" s="192"/>
      <c r="I49" s="192"/>
      <c r="J49" s="192"/>
      <c r="K49" s="193"/>
      <c r="L49" s="85" t="s">
        <v>6</v>
      </c>
      <c r="M49" s="169">
        <f>SUM(M50:N51)</f>
        <v>535660240</v>
      </c>
      <c r="N49" s="170"/>
      <c r="O49" s="44"/>
    </row>
    <row r="50" spans="1:15" ht="37.5" customHeight="1" x14ac:dyDescent="0.3">
      <c r="A50" s="22"/>
      <c r="B50" s="59"/>
      <c r="C50" s="59"/>
      <c r="D50" s="59"/>
      <c r="E50" s="24"/>
      <c r="F50" s="4">
        <v>1</v>
      </c>
      <c r="G50" s="152" t="s">
        <v>59</v>
      </c>
      <c r="H50" s="153"/>
      <c r="I50" s="153"/>
      <c r="J50" s="153"/>
      <c r="K50" s="154"/>
      <c r="L50" s="63" t="s">
        <v>6</v>
      </c>
      <c r="M50" s="184">
        <v>89260240</v>
      </c>
      <c r="N50" s="185"/>
      <c r="O50" s="44"/>
    </row>
    <row r="51" spans="1:15" ht="37.5" customHeight="1" thickBot="1" x14ac:dyDescent="0.35">
      <c r="A51" s="22"/>
      <c r="B51" s="59"/>
      <c r="C51" s="59"/>
      <c r="D51" s="59"/>
      <c r="E51" s="24"/>
      <c r="F51" s="5">
        <v>2</v>
      </c>
      <c r="G51" s="171" t="s">
        <v>60</v>
      </c>
      <c r="H51" s="172"/>
      <c r="I51" s="172"/>
      <c r="J51" s="172"/>
      <c r="K51" s="173"/>
      <c r="L51" s="66" t="s">
        <v>6</v>
      </c>
      <c r="M51" s="186">
        <v>446400000</v>
      </c>
      <c r="N51" s="187"/>
      <c r="O51" s="44"/>
    </row>
    <row r="52" spans="1:15" ht="37.5" customHeight="1" thickBot="1" x14ac:dyDescent="0.35">
      <c r="A52" s="22"/>
      <c r="B52" s="59"/>
      <c r="C52" s="59"/>
      <c r="D52" s="59"/>
      <c r="E52" s="24"/>
      <c r="F52" s="29"/>
      <c r="G52" s="183"/>
      <c r="H52" s="183"/>
      <c r="I52" s="183"/>
      <c r="J52" s="183"/>
      <c r="K52" s="183"/>
      <c r="L52" s="68"/>
      <c r="M52" s="90"/>
      <c r="N52" s="90"/>
      <c r="O52" s="44"/>
    </row>
    <row r="53" spans="1:15" x14ac:dyDescent="0.3">
      <c r="A53" s="45"/>
      <c r="B53" s="46"/>
      <c r="C53" s="47"/>
      <c r="D53" s="48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9"/>
    </row>
    <row r="54" spans="1:15" x14ac:dyDescent="0.3">
      <c r="A54" s="50"/>
      <c r="B54" s="67" t="s">
        <v>39</v>
      </c>
      <c r="C54" s="51"/>
      <c r="D54" s="52"/>
      <c r="E54" s="78" t="s">
        <v>40</v>
      </c>
      <c r="F54" s="51"/>
      <c r="G54" s="51"/>
      <c r="H54" s="51" t="s">
        <v>48</v>
      </c>
      <c r="I54" s="51"/>
      <c r="J54" s="51"/>
      <c r="K54" s="51" t="s">
        <v>41</v>
      </c>
      <c r="L54" s="51"/>
      <c r="M54" s="51"/>
      <c r="N54" s="51"/>
      <c r="O54" s="53"/>
    </row>
    <row r="55" spans="1:15" ht="15" thickBot="1" x14ac:dyDescent="0.35">
      <c r="A55" s="54"/>
      <c r="B55" s="55"/>
      <c r="C55" s="56"/>
      <c r="D55" s="57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8"/>
    </row>
    <row r="56" spans="1:15" x14ac:dyDescent="0.3">
      <c r="N56" s="61"/>
    </row>
  </sheetData>
  <mergeCells count="94">
    <mergeCell ref="M51:N51"/>
    <mergeCell ref="M39:N39"/>
    <mergeCell ref="M40:N40"/>
    <mergeCell ref="M41:N41"/>
    <mergeCell ref="M42:N42"/>
    <mergeCell ref="M43:N43"/>
    <mergeCell ref="A47:A48"/>
    <mergeCell ref="B47:B48"/>
    <mergeCell ref="C47:C48"/>
    <mergeCell ref="D47:D48"/>
    <mergeCell ref="F32:K32"/>
    <mergeCell ref="G35:K35"/>
    <mergeCell ref="G33:K33"/>
    <mergeCell ref="G34:K34"/>
    <mergeCell ref="G38:K38"/>
    <mergeCell ref="G51:K51"/>
    <mergeCell ref="G50:K50"/>
    <mergeCell ref="F49:K49"/>
    <mergeCell ref="M49:N49"/>
    <mergeCell ref="M47:N47"/>
    <mergeCell ref="G45:K45"/>
    <mergeCell ref="M45:N45"/>
    <mergeCell ref="M46:N46"/>
    <mergeCell ref="G48:K48"/>
    <mergeCell ref="M48:N48"/>
    <mergeCell ref="M50:N50"/>
    <mergeCell ref="G43:K43"/>
    <mergeCell ref="I23:J23"/>
    <mergeCell ref="I24:J24"/>
    <mergeCell ref="I25:J25"/>
    <mergeCell ref="I26:J26"/>
    <mergeCell ref="I27:J27"/>
    <mergeCell ref="I28:J28"/>
    <mergeCell ref="I29:J29"/>
    <mergeCell ref="G37:K37"/>
    <mergeCell ref="G40:K40"/>
    <mergeCell ref="G42:K42"/>
    <mergeCell ref="B39:B40"/>
    <mergeCell ref="C39:C40"/>
    <mergeCell ref="D39:D40"/>
    <mergeCell ref="A33:A34"/>
    <mergeCell ref="A35:A36"/>
    <mergeCell ref="A37:A38"/>
    <mergeCell ref="A39:A40"/>
    <mergeCell ref="B37:B38"/>
    <mergeCell ref="B33:B34"/>
    <mergeCell ref="F47:K47"/>
    <mergeCell ref="A24:A25"/>
    <mergeCell ref="B27:B28"/>
    <mergeCell ref="C27:C28"/>
    <mergeCell ref="D27:D28"/>
    <mergeCell ref="B29:B30"/>
    <mergeCell ref="C29:C30"/>
    <mergeCell ref="D29:D30"/>
    <mergeCell ref="A27:A28"/>
    <mergeCell ref="A29:A30"/>
    <mergeCell ref="D24:D25"/>
    <mergeCell ref="B24:B25"/>
    <mergeCell ref="C24:C25"/>
    <mergeCell ref="C33:C34"/>
    <mergeCell ref="D33:D34"/>
    <mergeCell ref="L16:M16"/>
    <mergeCell ref="M36:N36"/>
    <mergeCell ref="M37:N37"/>
    <mergeCell ref="M32:N32"/>
    <mergeCell ref="M35:N35"/>
    <mergeCell ref="M33:N33"/>
    <mergeCell ref="M34:N34"/>
    <mergeCell ref="M38:N38"/>
    <mergeCell ref="A2:D2"/>
    <mergeCell ref="A3:D3"/>
    <mergeCell ref="L2:O2"/>
    <mergeCell ref="L3:O3"/>
    <mergeCell ref="L14:O14"/>
    <mergeCell ref="L4:O4"/>
    <mergeCell ref="F2:J2"/>
    <mergeCell ref="F3:J3"/>
    <mergeCell ref="A4:B4"/>
    <mergeCell ref="A45:A46"/>
    <mergeCell ref="B45:B46"/>
    <mergeCell ref="C45:C46"/>
    <mergeCell ref="D45:D46"/>
    <mergeCell ref="F31:N31"/>
    <mergeCell ref="F36:K36"/>
    <mergeCell ref="G39:K39"/>
    <mergeCell ref="G41:K41"/>
    <mergeCell ref="M44:N44"/>
    <mergeCell ref="F44:K44"/>
    <mergeCell ref="G46:K46"/>
    <mergeCell ref="B35:B36"/>
    <mergeCell ref="C35:C36"/>
    <mergeCell ref="D35:D36"/>
    <mergeCell ref="C37:C38"/>
    <mergeCell ref="D37:D38"/>
  </mergeCells>
  <hyperlinks>
    <hyperlink ref="B54" r:id="rId1" display="www.peninjoan.desa.id"/>
    <hyperlink ref="E54" r:id="rId2"/>
  </hyperlinks>
  <pageMargins left="0.62" right="0.51" top="0.59" bottom="0.23622047244094491" header="0.23622047244094491" footer="0.19685039370078741"/>
  <pageSetup paperSize="5" scale="40" orientation="portrait" horizontalDpi="4294967293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 APBDES Bangbang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2020-06-17T03:09:09Z</cp:lastPrinted>
  <dcterms:created xsi:type="dcterms:W3CDTF">2018-04-25T00:41:39Z</dcterms:created>
  <dcterms:modified xsi:type="dcterms:W3CDTF">2022-02-11T04:53:47Z</dcterms:modified>
</cp:coreProperties>
</file>